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karevDI\Downloads\"/>
    </mc:Choice>
  </mc:AlternateContent>
  <bookViews>
    <workbookView xWindow="0" yWindow="0" windowWidth="28800" windowHeight="12300" tabRatio="500"/>
  </bookViews>
  <sheets>
    <sheet name="Приложение 2" sheetId="1" r:id="rId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6" i="1" s="1"/>
  <c r="G55" i="1"/>
  <c r="F55" i="1"/>
  <c r="M54" i="1"/>
  <c r="L54" i="1"/>
  <c r="G54" i="1"/>
  <c r="F54" i="1"/>
  <c r="M53" i="1"/>
  <c r="L53" i="1"/>
  <c r="G53" i="1"/>
  <c r="F53" i="1"/>
  <c r="G52" i="1"/>
  <c r="F52" i="1"/>
  <c r="E52" i="1"/>
  <c r="D52" i="1"/>
  <c r="M51" i="1"/>
  <c r="L51" i="1"/>
  <c r="G51" i="1"/>
  <c r="F51" i="1"/>
  <c r="M50" i="1"/>
  <c r="L50" i="1"/>
  <c r="G50" i="1"/>
  <c r="F50" i="1"/>
  <c r="G49" i="1"/>
  <c r="F49" i="1"/>
  <c r="E49" i="1"/>
  <c r="D49" i="1"/>
  <c r="E48" i="1"/>
  <c r="G48" i="1" s="1"/>
  <c r="D48" i="1"/>
  <c r="F48" i="1" s="1"/>
  <c r="M47" i="1"/>
  <c r="L47" i="1"/>
  <c r="G47" i="1"/>
  <c r="F47" i="1"/>
  <c r="D45" i="1"/>
  <c r="M43" i="1"/>
  <c r="L43" i="1"/>
  <c r="G43" i="1"/>
  <c r="F43" i="1"/>
  <c r="M42" i="1"/>
  <c r="L42" i="1"/>
  <c r="G42" i="1"/>
  <c r="F42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E38" i="1"/>
  <c r="G38" i="1" s="1"/>
  <c r="D38" i="1"/>
  <c r="F38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E32" i="1"/>
  <c r="G32" i="1" s="1"/>
  <c r="D32" i="1"/>
  <c r="F32" i="1" s="1"/>
  <c r="G31" i="1"/>
  <c r="F31" i="1"/>
  <c r="E31" i="1"/>
  <c r="D31" i="1"/>
  <c r="M30" i="1"/>
  <c r="L30" i="1"/>
  <c r="G30" i="1"/>
  <c r="F30" i="1"/>
  <c r="M26" i="1"/>
  <c r="L26" i="1"/>
  <c r="G26" i="1"/>
  <c r="F26" i="1"/>
  <c r="M25" i="1"/>
  <c r="L25" i="1"/>
  <c r="G25" i="1"/>
  <c r="F25" i="1"/>
  <c r="E24" i="1"/>
  <c r="E29" i="1" s="1"/>
  <c r="D24" i="1"/>
  <c r="G24" i="1" s="1"/>
  <c r="M23" i="1"/>
  <c r="L23" i="1"/>
  <c r="G23" i="1"/>
  <c r="F23" i="1"/>
  <c r="M22" i="1"/>
  <c r="L22" i="1"/>
  <c r="G22" i="1"/>
  <c r="F22" i="1"/>
  <c r="E21" i="1"/>
  <c r="E28" i="1" s="1"/>
  <c r="D21" i="1"/>
  <c r="D28" i="1" s="1"/>
  <c r="M19" i="1"/>
  <c r="L19" i="1"/>
  <c r="G19" i="1"/>
  <c r="F19" i="1"/>
  <c r="E16" i="1"/>
  <c r="E15" i="1"/>
  <c r="D15" i="1"/>
  <c r="G15" i="1" s="1"/>
  <c r="M13" i="1"/>
  <c r="L13" i="1"/>
  <c r="G13" i="1"/>
  <c r="F13" i="1"/>
  <c r="M12" i="1"/>
  <c r="L12" i="1"/>
  <c r="G12" i="1"/>
  <c r="F12" i="1"/>
  <c r="G11" i="1"/>
  <c r="E11" i="1"/>
  <c r="D11" i="1"/>
  <c r="D16" i="1" s="1"/>
  <c r="M10" i="1"/>
  <c r="L10" i="1"/>
  <c r="G10" i="1"/>
  <c r="F10" i="1"/>
  <c r="M9" i="1"/>
  <c r="L9" i="1"/>
  <c r="G9" i="1"/>
  <c r="F9" i="1"/>
  <c r="G8" i="1"/>
  <c r="E8" i="1"/>
  <c r="D8" i="1"/>
  <c r="F8" i="1" s="1"/>
  <c r="E7" i="1"/>
  <c r="E18" i="1" s="1"/>
  <c r="F16" i="1" l="1"/>
  <c r="G16" i="1"/>
  <c r="F28" i="1"/>
  <c r="G28" i="1"/>
  <c r="F46" i="1"/>
  <c r="G46" i="1"/>
  <c r="E45" i="1"/>
  <c r="F45" i="1" s="1"/>
  <c r="F15" i="1"/>
  <c r="D20" i="1"/>
  <c r="F21" i="1"/>
  <c r="F24" i="1"/>
  <c r="D29" i="1"/>
  <c r="F56" i="1"/>
  <c r="E14" i="1"/>
  <c r="E17" i="1"/>
  <c r="E20" i="1"/>
  <c r="E27" i="1" s="1"/>
  <c r="G21" i="1"/>
  <c r="D7" i="1"/>
  <c r="F11" i="1"/>
  <c r="D37" i="1"/>
  <c r="F41" i="1"/>
  <c r="E37" i="1"/>
  <c r="E44" i="1" s="1"/>
  <c r="G41" i="1"/>
  <c r="F37" i="1" l="1"/>
  <c r="D44" i="1"/>
  <c r="G37" i="1"/>
  <c r="G20" i="1"/>
  <c r="F20" i="1"/>
  <c r="D27" i="1"/>
  <c r="G45" i="1"/>
  <c r="G7" i="1"/>
  <c r="D17" i="1"/>
  <c r="D14" i="1"/>
  <c r="D18" i="1"/>
  <c r="F7" i="1"/>
  <c r="G29" i="1"/>
  <c r="F29" i="1"/>
  <c r="G14" i="1" l="1"/>
  <c r="F14" i="1"/>
  <c r="G27" i="1"/>
  <c r="F27" i="1"/>
  <c r="G44" i="1"/>
  <c r="F44" i="1"/>
  <c r="G18" i="1"/>
  <c r="F18" i="1"/>
  <c r="G17" i="1"/>
  <c r="F17" i="1"/>
</calcChain>
</file>

<file path=xl/sharedStrings.xml><?xml version="1.0" encoding="utf-8"?>
<sst xmlns="http://schemas.openxmlformats.org/spreadsheetml/2006/main" count="184" uniqueCount="113">
  <si>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</si>
  <si>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</si>
  <si>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</si>
  <si>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</si>
  <si>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</si>
  <si>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</si>
  <si>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</si>
  <si>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</si>
  <si>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</si>
  <si>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</si>
  <si>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</si>
  <si>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</si>
  <si>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</si>
  <si>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</si>
  <si>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</si>
  <si>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</si>
  <si>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</si>
  <si>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</si>
  <si>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</si>
  <si>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</si>
  <si>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</si>
  <si>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</si>
  <si>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</si>
  <si>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</si>
  <si>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</si>
  <si>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</si>
  <si>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</si>
  <si>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</si>
  <si>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</si>
  <si>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</si>
  <si>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</si>
  <si>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</si>
  <si>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</si>
  <si>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</si>
  <si>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</si>
  <si>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</si>
  <si>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</si>
  <si>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</si>
  <si>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</si>
  <si>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</si>
  <si>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</si>
  <si>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</si>
  <si>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</si>
  <si>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</si>
  <si>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</si>
  <si>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</si>
  <si>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</si>
  <si>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</si>
  <si>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</si>
  <si>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</si>
  <si>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</si>
  <si>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</si>
  <si>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</si>
  <si>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</si>
  <si>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</si>
  <si>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</si>
  <si>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</si>
  <si>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</si>
  <si>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</si>
  <si>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</si>
  <si>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</si>
  <si>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</si>
  <si>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</si>
  <si>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</si>
  <si>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</si>
  <si>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</si>
  <si>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</si>
  <si>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</si>
  <si>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</si>
  <si>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</si>
  <si>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</si>
  <si>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</si>
  <si>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</si>
  <si>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</si>
  <si>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</si>
  <si>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</si>
  <si>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</si>
  <si>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</si>
  <si>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</si>
  <si>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</si>
  <si>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</si>
  <si>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</si>
  <si>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</si>
  <si>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</si>
  <si>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</si>
  <si>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</si>
  <si>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</si>
  <si>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</si>
  <si>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</si>
  <si>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</si>
  <si>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</si>
  <si>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</si>
  <si>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</si>
  <si>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</si>
  <si>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</si>
  <si>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</si>
  <si>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</si>
  <si>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</si>
  <si>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</si>
  <si>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</si>
  <si>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</si>
  <si>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</si>
  <si>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</si>
  <si>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</si>
  <si>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</si>
  <si>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</si>
  <si>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</si>
  <si>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</si>
  <si>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</si>
  <si>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</si>
  <si>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городе Сочи по итогам 4 квартала 2022 года</t>
  </si>
  <si>
    <t>Рост объема расходов связан с участием в национальных проектах</t>
  </si>
  <si>
    <t>Увеличение финнасирования связано с введением новых мерпориятий в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</si>
</sst>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topLeftCell="A28" zoomScaleNormal="100" workbookViewId="0">
      <selection activeCell="G45" sqref="G45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4" width="25.140625" customWidth="1" collapsed="1"/>
    <col min="5" max="5" width="22.42578125" collapsed="1"/>
    <col min="6" max="6" width="23" customWidth="1" collapsed="1"/>
    <col min="7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110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34893</v>
      </c>
      <c r="E7" s="19">
        <f>E8+E11</f>
        <v>33123</v>
      </c>
      <c r="F7" s="20">
        <f t="shared" ref="F7:F38" si="0">D7-E7</f>
        <v>1770</v>
      </c>
      <c r="G7" s="21">
        <f t="shared" ref="G7:G38" si="1">D7/E7-1</f>
        <v>5.3437188660447443E-2</v>
      </c>
      <c r="H7" s="22"/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39</v>
      </c>
      <c r="E8" s="26">
        <f>E9+E10</f>
        <v>38</v>
      </c>
      <c r="F8" s="20">
        <f t="shared" si="0"/>
        <v>1</v>
      </c>
      <c r="G8" s="21">
        <f t="shared" si="1"/>
        <v>2.6315789473684292E-2</v>
      </c>
      <c r="H8" s="22"/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37</v>
      </c>
      <c r="E9" s="29">
        <v>36</v>
      </c>
      <c r="F9" s="20">
        <f t="shared" si="0"/>
        <v>1</v>
      </c>
      <c r="G9" s="21">
        <f t="shared" si="1"/>
        <v>2.7777777777777679E-2</v>
      </c>
      <c r="H9" s="22"/>
      <c r="J9" s="23">
        <v>37</v>
      </c>
      <c r="K9" s="23">
        <v>36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2</v>
      </c>
      <c r="E10" s="29">
        <v>2</v>
      </c>
      <c r="F10" s="20">
        <f t="shared" si="0"/>
        <v>0</v>
      </c>
      <c r="G10" s="21">
        <f t="shared" si="1"/>
        <v>0</v>
      </c>
      <c r="H10" s="22"/>
      <c r="J10" s="23">
        <v>2</v>
      </c>
      <c r="K10" s="23">
        <v>2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34854</v>
      </c>
      <c r="E11" s="30">
        <f>E12+E13</f>
        <v>33085</v>
      </c>
      <c r="F11" s="20">
        <f t="shared" si="0"/>
        <v>1769</v>
      </c>
      <c r="G11" s="21">
        <f t="shared" si="1"/>
        <v>5.3468339126492292E-2</v>
      </c>
      <c r="H11" s="22"/>
      <c r="J11" s="23"/>
      <c r="K11" s="23"/>
      <c r="L11" s="23"/>
      <c r="M11" s="23"/>
    </row>
    <row r="12" spans="1:13" ht="18.75" x14ac:dyDescent="0.2">
      <c r="A12" s="17" t="s">
        <v>24</v>
      </c>
      <c r="B12" s="27" t="s">
        <v>19</v>
      </c>
      <c r="C12" s="28" t="s">
        <v>15</v>
      </c>
      <c r="D12" s="29">
        <v>10942</v>
      </c>
      <c r="E12" s="29">
        <v>10461</v>
      </c>
      <c r="F12" s="20">
        <f t="shared" si="0"/>
        <v>481</v>
      </c>
      <c r="G12" s="21">
        <f t="shared" si="1"/>
        <v>4.5980307809960763E-2</v>
      </c>
      <c r="H12" s="22"/>
      <c r="J12" s="23">
        <v>10942</v>
      </c>
      <c r="K12" s="23">
        <v>10461</v>
      </c>
      <c r="L12" s="23">
        <f>D12-J12</f>
        <v>0</v>
      </c>
      <c r="M12" s="23">
        <f>E12-K12</f>
        <v>0</v>
      </c>
    </row>
    <row r="13" spans="1:13" ht="18.75" x14ac:dyDescent="0.2">
      <c r="A13" s="17" t="s">
        <v>25</v>
      </c>
      <c r="B13" s="27" t="s">
        <v>21</v>
      </c>
      <c r="C13" s="28" t="s">
        <v>15</v>
      </c>
      <c r="D13" s="29">
        <v>23912</v>
      </c>
      <c r="E13" s="29">
        <v>22624</v>
      </c>
      <c r="F13" s="20">
        <f t="shared" si="0"/>
        <v>1288</v>
      </c>
      <c r="G13" s="21">
        <f t="shared" si="1"/>
        <v>5.6930693069306981E-2</v>
      </c>
      <c r="H13" s="22"/>
      <c r="J13" s="23">
        <v>23912</v>
      </c>
      <c r="K13" s="23">
        <v>22624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84.877158842130868</v>
      </c>
      <c r="E14" s="31">
        <f>E7/E19*100</f>
        <v>79.9300193050193</v>
      </c>
      <c r="F14" s="20">
        <f t="shared" si="0"/>
        <v>4.9471395371115676</v>
      </c>
      <c r="G14" s="21">
        <f t="shared" si="1"/>
        <v>6.1893385990974048E-2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9.4867428849428365E-2</v>
      </c>
      <c r="E15" s="33">
        <f>E8/E19*100</f>
        <v>9.1698841698841696E-2</v>
      </c>
      <c r="F15" s="20">
        <f t="shared" si="0"/>
        <v>3.1685871505866686E-3</v>
      </c>
      <c r="G15" s="21">
        <f t="shared" si="1"/>
        <v>3.4554276715871524E-2</v>
      </c>
      <c r="H15" s="22"/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84.782291413281442</v>
      </c>
      <c r="E16" s="33">
        <f>E11/E19*100</f>
        <v>79.838320463320471</v>
      </c>
      <c r="F16" s="20">
        <f t="shared" si="0"/>
        <v>4.9439709499609705</v>
      </c>
      <c r="G16" s="21">
        <f t="shared" si="1"/>
        <v>6.1924786509409913E-2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615.5466409814029</v>
      </c>
      <c r="E17" s="31">
        <f>E7/E36*10000</f>
        <v>586.9053293335719</v>
      </c>
      <c r="F17" s="20">
        <f t="shared" si="0"/>
        <v>28.641311647831003</v>
      </c>
      <c r="G17" s="21">
        <f t="shared" si="1"/>
        <v>4.8800564957133918E-2</v>
      </c>
      <c r="H17" s="22"/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61.554664098140293</v>
      </c>
      <c r="E18" s="31">
        <f>E7/E36*1000</f>
        <v>58.690532933357197</v>
      </c>
      <c r="F18" s="20">
        <f t="shared" si="0"/>
        <v>2.864131164783096</v>
      </c>
      <c r="G18" s="21">
        <f t="shared" si="1"/>
        <v>4.8800564957133696E-2</v>
      </c>
      <c r="H18" s="22"/>
      <c r="J18" s="23"/>
      <c r="K18" s="23"/>
      <c r="L18" s="23"/>
      <c r="M18" s="23"/>
    </row>
    <row r="19" spans="1:13" ht="31.5" x14ac:dyDescent="0.25">
      <c r="A19" s="17" t="s">
        <v>37</v>
      </c>
      <c r="B19" s="18" t="s">
        <v>38</v>
      </c>
      <c r="C19" s="16" t="s">
        <v>15</v>
      </c>
      <c r="D19" s="29">
        <v>41110</v>
      </c>
      <c r="E19" s="29">
        <v>41440</v>
      </c>
      <c r="F19" s="20">
        <f t="shared" si="0"/>
        <v>-330</v>
      </c>
      <c r="G19" s="21">
        <f t="shared" si="1"/>
        <v>-7.963320463320489E-3</v>
      </c>
      <c r="H19" s="22"/>
      <c r="J19" s="23">
        <v>41110</v>
      </c>
      <c r="K19" s="23">
        <v>41440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86358</v>
      </c>
      <c r="E20" s="19">
        <f>E10+E13+E21+E24</f>
        <v>84972</v>
      </c>
      <c r="F20" s="20">
        <f t="shared" si="0"/>
        <v>1386</v>
      </c>
      <c r="G20" s="21">
        <f t="shared" si="1"/>
        <v>1.6311255472390984E-2</v>
      </c>
      <c r="H20" s="22"/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4652</v>
      </c>
      <c r="E21" s="30">
        <f>E22+E23</f>
        <v>4620</v>
      </c>
      <c r="F21" s="20">
        <f t="shared" si="0"/>
        <v>32</v>
      </c>
      <c r="G21" s="21">
        <f t="shared" si="1"/>
        <v>6.9264069264070027E-3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4495</v>
      </c>
      <c r="E22" s="29">
        <v>4463</v>
      </c>
      <c r="F22" s="20">
        <f t="shared" si="0"/>
        <v>32</v>
      </c>
      <c r="G22" s="21">
        <f t="shared" si="1"/>
        <v>7.1700649787138637E-3</v>
      </c>
      <c r="H22" s="22"/>
      <c r="J22" s="23">
        <v>4495</v>
      </c>
      <c r="K22" s="23">
        <v>4463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157</v>
      </c>
      <c r="E23" s="29">
        <v>157</v>
      </c>
      <c r="F23" s="20">
        <f t="shared" si="0"/>
        <v>0</v>
      </c>
      <c r="G23" s="21">
        <f t="shared" si="1"/>
        <v>0</v>
      </c>
      <c r="H23" s="22"/>
      <c r="J23" s="23">
        <v>157</v>
      </c>
      <c r="K23" s="23">
        <v>157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57792</v>
      </c>
      <c r="E24" s="30">
        <f>E25+E26</f>
        <v>57726</v>
      </c>
      <c r="F24" s="20">
        <f t="shared" si="0"/>
        <v>66</v>
      </c>
      <c r="G24" s="21">
        <f t="shared" si="1"/>
        <v>1.1433322939402579E-3</v>
      </c>
      <c r="H24" s="22"/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43118</v>
      </c>
      <c r="E25" s="29">
        <v>42971</v>
      </c>
      <c r="F25" s="20">
        <f t="shared" si="0"/>
        <v>147</v>
      </c>
      <c r="G25" s="21">
        <f t="shared" si="1"/>
        <v>3.4209117777106446E-3</v>
      </c>
      <c r="H25" s="22"/>
      <c r="J25" s="23">
        <v>43118</v>
      </c>
      <c r="K25" s="23">
        <v>42971</v>
      </c>
      <c r="L25" s="23">
        <f>D25-J25</f>
        <v>0</v>
      </c>
      <c r="M25" s="23">
        <f>E25-K25</f>
        <v>0</v>
      </c>
    </row>
    <row r="26" spans="1:13" ht="18.75" x14ac:dyDescent="0.2">
      <c r="A26" s="17" t="s">
        <v>47</v>
      </c>
      <c r="B26" s="27" t="s">
        <v>21</v>
      </c>
      <c r="C26" s="28" t="s">
        <v>41</v>
      </c>
      <c r="D26" s="29">
        <v>14674</v>
      </c>
      <c r="E26" s="29">
        <v>14755</v>
      </c>
      <c r="F26" s="20">
        <f t="shared" si="0"/>
        <v>-81</v>
      </c>
      <c r="G26" s="21">
        <f t="shared" si="1"/>
        <v>-5.4896645205014805E-3</v>
      </c>
      <c r="H26" s="22"/>
      <c r="J26" s="23">
        <v>14674</v>
      </c>
      <c r="K26" s="23">
        <v>14755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26.340142196140391</v>
      </c>
      <c r="E27" s="31">
        <f>E20/E30*100</f>
        <v>27.060457058418898</v>
      </c>
      <c r="F27" s="20">
        <f t="shared" si="0"/>
        <v>-0.7203148622785065</v>
      </c>
      <c r="G27" s="21">
        <f t="shared" si="1"/>
        <v>-2.6618724906363189E-2</v>
      </c>
      <c r="H27" s="22"/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1.4195213156955624</v>
      </c>
      <c r="E28" s="33">
        <f>(E21+E10)/E30*100</f>
        <v>1.4719370207128479</v>
      </c>
      <c r="F28" s="20">
        <f t="shared" si="0"/>
        <v>-5.2415705017285541E-2</v>
      </c>
      <c r="G28" s="21">
        <f t="shared" si="1"/>
        <v>-3.5610018825330547E-2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24.920620880444826</v>
      </c>
      <c r="E29" s="33">
        <f>(E13+E24)/E30*100</f>
        <v>25.588520037706047</v>
      </c>
      <c r="F29" s="20">
        <f t="shared" si="0"/>
        <v>-0.66789915726122118</v>
      </c>
      <c r="G29" s="21">
        <f t="shared" si="1"/>
        <v>-2.6101515690514221E-2</v>
      </c>
      <c r="H29" s="22"/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327857</v>
      </c>
      <c r="E30" s="29">
        <v>314008</v>
      </c>
      <c r="F30" s="20">
        <f t="shared" si="0"/>
        <v>13849</v>
      </c>
      <c r="G30" s="21">
        <f t="shared" si="1"/>
        <v>4.4103971873328041E-2</v>
      </c>
      <c r="H30" s="22"/>
      <c r="J30" s="23">
        <v>327857</v>
      </c>
      <c r="K30" s="23">
        <v>314008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34.217031979877831</v>
      </c>
      <c r="E31" s="20">
        <f>(E33+E34)/E35*100</f>
        <v>34.40138087087697</v>
      </c>
      <c r="F31" s="20">
        <f t="shared" si="0"/>
        <v>-0.18434889099913931</v>
      </c>
      <c r="G31" s="21">
        <f t="shared" si="1"/>
        <v>-5.3587642801630198E-3</v>
      </c>
      <c r="H31" s="22"/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30.986704994610133</v>
      </c>
      <c r="E32" s="20">
        <f>E34/E35*100</f>
        <v>31.164602129326102</v>
      </c>
      <c r="F32" s="20">
        <f t="shared" si="0"/>
        <v>-0.17789713471596968</v>
      </c>
      <c r="G32" s="21">
        <f t="shared" si="1"/>
        <v>-5.7083075849239107E-3</v>
      </c>
      <c r="H32" s="22"/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4495</v>
      </c>
      <c r="E33" s="29">
        <v>4463</v>
      </c>
      <c r="F33" s="20">
        <f t="shared" si="0"/>
        <v>32</v>
      </c>
      <c r="G33" s="21">
        <f t="shared" si="1"/>
        <v>7.1700649787138637E-3</v>
      </c>
      <c r="H33" s="22"/>
      <c r="J33" s="23">
        <v>4495</v>
      </c>
      <c r="K33" s="23">
        <v>4463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43118</v>
      </c>
      <c r="E34" s="29">
        <v>42971</v>
      </c>
      <c r="F34" s="20">
        <f t="shared" si="0"/>
        <v>147</v>
      </c>
      <c r="G34" s="21">
        <f t="shared" si="1"/>
        <v>3.4209117777106446E-3</v>
      </c>
      <c r="H34" s="22"/>
      <c r="J34" s="23">
        <v>43118</v>
      </c>
      <c r="K34" s="23">
        <v>42971</v>
      </c>
      <c r="L34" s="23">
        <f t="shared" si="2"/>
        <v>0</v>
      </c>
      <c r="M34" s="23">
        <f t="shared" si="2"/>
        <v>0</v>
      </c>
    </row>
    <row r="35" spans="1:13" ht="31.5" x14ac:dyDescent="0.2">
      <c r="A35" s="17" t="s">
        <v>64</v>
      </c>
      <c r="B35" s="35" t="s">
        <v>65</v>
      </c>
      <c r="C35" s="28" t="s">
        <v>41</v>
      </c>
      <c r="D35" s="29">
        <v>139150</v>
      </c>
      <c r="E35" s="29">
        <v>137884</v>
      </c>
      <c r="F35" s="20">
        <f t="shared" si="0"/>
        <v>1266</v>
      </c>
      <c r="G35" s="21">
        <f t="shared" si="1"/>
        <v>9.1816309361492099E-3</v>
      </c>
      <c r="H35" s="22"/>
      <c r="J35" s="23">
        <v>139150</v>
      </c>
      <c r="K35" s="23">
        <v>137884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566862</v>
      </c>
      <c r="E36" s="29">
        <v>564367</v>
      </c>
      <c r="F36" s="20">
        <f t="shared" si="0"/>
        <v>2495</v>
      </c>
      <c r="G36" s="21">
        <f t="shared" si="1"/>
        <v>4.4208821564690748E-3</v>
      </c>
      <c r="H36" s="22"/>
      <c r="J36" s="23">
        <v>566862</v>
      </c>
      <c r="K36" s="23">
        <v>564367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0</v>
      </c>
      <c r="E37" s="20">
        <f>E38+E41</f>
        <v>0</v>
      </c>
      <c r="F37" s="20">
        <f t="shared" si="0"/>
        <v>0</v>
      </c>
      <c r="G37" s="21" t="e">
        <f t="shared" si="1"/>
        <v>#DIV/0!</v>
      </c>
      <c r="H37" s="22"/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0</v>
      </c>
      <c r="E38" s="36">
        <f>E39+E40</f>
        <v>0</v>
      </c>
      <c r="F38" s="20">
        <f t="shared" si="0"/>
        <v>0</v>
      </c>
      <c r="G38" s="21" t="e">
        <f t="shared" si="1"/>
        <v>#DIV/0!</v>
      </c>
      <c r="H38" s="22"/>
      <c r="J38" s="23"/>
      <c r="K38" s="23"/>
      <c r="L38" s="23"/>
      <c r="M38" s="23"/>
    </row>
    <row r="39" spans="1:13" ht="18.75" x14ac:dyDescent="0.3">
      <c r="A39" s="17" t="s">
        <v>72</v>
      </c>
      <c r="B39" s="27" t="s">
        <v>19</v>
      </c>
      <c r="C39" s="28" t="s">
        <v>70</v>
      </c>
      <c r="D39" s="37">
        <v>0</v>
      </c>
      <c r="E39" s="37">
        <v>0</v>
      </c>
      <c r="F39" s="20">
        <f t="shared" ref="F39:F70" si="3">D39-E39</f>
        <v>0</v>
      </c>
      <c r="G39" s="21" t="e">
        <f t="shared" ref="G39:G58" si="4">D39/E39-1</f>
        <v>#DIV/0!</v>
      </c>
      <c r="H39" s="22"/>
      <c r="J39" s="23">
        <v>0</v>
      </c>
      <c r="K39" s="23">
        <v>0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0</v>
      </c>
      <c r="E41" s="36">
        <f>E42+E43</f>
        <v>0</v>
      </c>
      <c r="F41" s="20">
        <f t="shared" si="3"/>
        <v>0</v>
      </c>
      <c r="G41" s="21" t="e">
        <f t="shared" si="4"/>
        <v>#DIV/0!</v>
      </c>
      <c r="H41" s="22"/>
      <c r="J41" s="23"/>
      <c r="K41" s="23"/>
      <c r="L41" s="23"/>
      <c r="M41" s="23"/>
    </row>
    <row r="42" spans="1:13" ht="18.75" x14ac:dyDescent="0.2">
      <c r="A42" s="17" t="s">
        <v>75</v>
      </c>
      <c r="B42" s="27" t="s">
        <v>19</v>
      </c>
      <c r="C42" s="28" t="s">
        <v>70</v>
      </c>
      <c r="D42" s="39">
        <v>0</v>
      </c>
      <c r="E42" s="39">
        <v>0</v>
      </c>
      <c r="F42" s="20">
        <f t="shared" si="3"/>
        <v>0</v>
      </c>
      <c r="G42" s="21" t="e">
        <f t="shared" si="4"/>
        <v>#DIV/0!</v>
      </c>
      <c r="H42" s="22"/>
      <c r="J42" s="23">
        <v>0</v>
      </c>
      <c r="K42" s="23">
        <v>0</v>
      </c>
      <c r="L42" s="23">
        <f>D42-J42</f>
        <v>0</v>
      </c>
      <c r="M42" s="23">
        <f>E42-K42</f>
        <v>0</v>
      </c>
    </row>
    <row r="43" spans="1:13" ht="18.75" x14ac:dyDescent="0.2">
      <c r="A43" s="17" t="s">
        <v>76</v>
      </c>
      <c r="B43" s="27" t="s">
        <v>21</v>
      </c>
      <c r="C43" s="28" t="s">
        <v>70</v>
      </c>
      <c r="D43" s="39">
        <v>0</v>
      </c>
      <c r="E43" s="39">
        <v>0</v>
      </c>
      <c r="F43" s="20">
        <f t="shared" si="3"/>
        <v>0</v>
      </c>
      <c r="G43" s="21" t="e">
        <f t="shared" si="4"/>
        <v>#DIV/0!</v>
      </c>
      <c r="H43" s="22"/>
      <c r="J43" s="23">
        <v>0</v>
      </c>
      <c r="K43" s="23">
        <v>0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0</v>
      </c>
      <c r="E48" s="20">
        <f>E49+E52</f>
        <v>0</v>
      </c>
      <c r="F48" s="20">
        <f t="shared" si="3"/>
        <v>0</v>
      </c>
      <c r="G48" s="21" t="e">
        <f t="shared" si="4"/>
        <v>#DIV/0!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0</v>
      </c>
      <c r="E49" s="36">
        <f>E50+E51</f>
        <v>0</v>
      </c>
      <c r="F49" s="20">
        <f t="shared" si="3"/>
        <v>0</v>
      </c>
      <c r="G49" s="21" t="e">
        <f t="shared" si="4"/>
        <v>#DIV/0!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0</v>
      </c>
      <c r="E50" s="39">
        <v>0</v>
      </c>
      <c r="F50" s="20">
        <f t="shared" si="3"/>
        <v>0</v>
      </c>
      <c r="G50" s="21" t="e">
        <f t="shared" si="4"/>
        <v>#DIV/0!</v>
      </c>
      <c r="H50" s="22"/>
      <c r="J50" s="23">
        <v>0</v>
      </c>
      <c r="K50" s="23">
        <v>0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0</v>
      </c>
      <c r="E52" s="36">
        <f>E53+E54</f>
        <v>0</v>
      </c>
      <c r="F52" s="20">
        <f t="shared" si="3"/>
        <v>0</v>
      </c>
      <c r="G52" s="21" t="e">
        <f t="shared" si="4"/>
        <v>#DIV/0!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0</v>
      </c>
      <c r="E53" s="39">
        <v>0</v>
      </c>
      <c r="F53" s="20">
        <f t="shared" si="3"/>
        <v>0</v>
      </c>
      <c r="G53" s="21" t="e">
        <f t="shared" si="4"/>
        <v>#DIV/0!</v>
      </c>
      <c r="H53" s="22"/>
      <c r="J53" s="23">
        <v>0</v>
      </c>
      <c r="K53" s="23">
        <v>0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0</v>
      </c>
      <c r="E54" s="39">
        <v>0</v>
      </c>
      <c r="F54" s="20">
        <f t="shared" si="3"/>
        <v>0</v>
      </c>
      <c r="G54" s="21" t="e">
        <f t="shared" si="4"/>
        <v>#DIV/0!</v>
      </c>
      <c r="H54" s="22"/>
      <c r="J54" s="23">
        <v>0</v>
      </c>
      <c r="K54" s="23">
        <v>0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26885650735.259998</v>
      </c>
      <c r="E55" s="43">
        <v>17141000121.85</v>
      </c>
      <c r="F55" s="20">
        <f t="shared" si="3"/>
        <v>9744650613.4099979</v>
      </c>
      <c r="G55" s="21">
        <f t="shared" si="4"/>
        <v>0.56849953585778712</v>
      </c>
      <c r="H55" s="22" t="s">
        <v>111</v>
      </c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6710000.7999999998</v>
      </c>
      <c r="E56" s="19">
        <f>E57+E58</f>
        <v>994940</v>
      </c>
      <c r="F56" s="20">
        <f t="shared" si="3"/>
        <v>5715060.7999999998</v>
      </c>
      <c r="G56" s="21">
        <f t="shared" si="4"/>
        <v>5.7441260779544496</v>
      </c>
      <c r="H56" s="22"/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6710000.7999999998</v>
      </c>
      <c r="E57" s="46">
        <v>994940</v>
      </c>
      <c r="F57" s="20">
        <f t="shared" si="3"/>
        <v>5715060.7999999998</v>
      </c>
      <c r="G57" s="21">
        <f t="shared" si="4"/>
        <v>5.7441260779544496</v>
      </c>
      <c r="H57" s="22" t="s">
        <v>112</v>
      </c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Токарев Денис Игоревич</cp:lastModifiedBy>
  <cp:revision>254</cp:revision>
  <dcterms:created xsi:type="dcterms:W3CDTF">2017-01-20T15:44:22Z</dcterms:created>
  <dcterms:modified xsi:type="dcterms:W3CDTF">2023-03-13T06:30:27Z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